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omto1\Desktop\215. поставка расходомеров\на размещение\"/>
    </mc:Choice>
  </mc:AlternateContent>
  <xr:revisionPtr revIDLastSave="0" documentId="13_ncr:1_{1183C415-FF6E-43B6-8819-BBC11DE21776}" xr6:coauthVersionLast="47" xr6:coauthVersionMax="47" xr10:uidLastSave="{00000000-0000-0000-0000-000000000000}"/>
  <bookViews>
    <workbookView xWindow="2445" yWindow="1215" windowWidth="26055" windowHeight="15600" xr2:uid="{00000000-000D-0000-FFFF-FFFF00000000}"/>
  </bookViews>
  <sheets>
    <sheet name="ком честь со всей зимкой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53" i="1" l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4" i="1"/>
  <c r="J52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E53" i="1"/>
</calcChain>
</file>

<file path=xl/sharedStrings.xml><?xml version="1.0" encoding="utf-8"?>
<sst xmlns="http://schemas.openxmlformats.org/spreadsheetml/2006/main" count="112" uniqueCount="27">
  <si>
    <t>№ п\п</t>
  </si>
  <si>
    <t>Наименование объекта закупки</t>
  </si>
  <si>
    <t>Кол-во закупаемого товара (работы, услуги)</t>
  </si>
  <si>
    <t>Ед. изм.</t>
  </si>
  <si>
    <t>КП№1, за ед. товара</t>
  </si>
  <si>
    <t>КП№2 за едтиницу товара</t>
  </si>
  <si>
    <t>КП№3 за едтиницу товара</t>
  </si>
  <si>
    <t>КП №1 за все количетво</t>
  </si>
  <si>
    <t>КП№2 за все кодичество</t>
  </si>
  <si>
    <t>КП №3 за все кодичество</t>
  </si>
  <si>
    <t>ИТОГО</t>
  </si>
  <si>
    <t>Среднее арифм. 3-х КП</t>
  </si>
  <si>
    <t>Приложение 4</t>
  </si>
  <si>
    <t>Расчет НМЦД</t>
  </si>
  <si>
    <t>шт</t>
  </si>
  <si>
    <t>УРЖ2КМ-3.2-W-800-020/020-E-F-P-T-J-S-B</t>
  </si>
  <si>
    <t>УРЖ2КМ-3.2-W-1200-020/020-E-F-P-T-J-S-B</t>
  </si>
  <si>
    <t>УРЖ2КМ-3.2-W-1000-020/020-E-F-P-T-J-S-B</t>
  </si>
  <si>
    <t>УРЖ2КМ-3.2-W-500-020/020-O-F-P-T-J-S-B</t>
  </si>
  <si>
    <t>УРЖ2КМ-3.2-W-250-020/020-O-F-P-T-J-S-B</t>
  </si>
  <si>
    <t>УРЖ2КМ-3.2-W-400-020/020-O-F-P-T-J-S-B</t>
  </si>
  <si>
    <t>УРЖ2КМ-3.2-W-300-020/020-O-F-P-T-J-S-B</t>
  </si>
  <si>
    <t>УРЖ2КМ-3.2-W-100-020/020-O-F-P-T-J-S-B</t>
  </si>
  <si>
    <t>УРЖ2КМ-3.2-W-200-020/020-O-F-P-T-J-S-B</t>
  </si>
  <si>
    <t>УРЖ2КМ-3.2-W-500-020/020-O-F-P-T-J-S-B 3</t>
  </si>
  <si>
    <t>УРЖ2КМ-3.2-W-065-020/020-O-F-P-T-B-S-B</t>
  </si>
  <si>
    <t xml:space="preserve">УРЖ2КМ-3.2-W-600-020/020-O-F-P-T-J-S-B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</si>
</sst>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р_._-;\-* #,##0.00_р_._-;_-* \-??_р_._-;_-@_-"/>
    <numFmt numFmtId="165" formatCode="#,##0.0"/>
  </numFmts>
  <fonts count="8" x14ac:knownFonts="1">
    <font>
      <sz val="11"/>
      <color indexed="64"/>
      <name val="Calibri"/>
    </font>
    <font>
      <sz val="10"/>
      <name val="Arial Cyr"/>
    </font>
    <font>
      <sz val="10"/>
      <color indexed="64"/>
      <name val="Times New Roman"/>
      <family val="1"/>
      <charset val="204"/>
    </font>
    <font>
      <b/>
      <sz val="10"/>
      <color indexed="64"/>
      <name val="Times New Roman"/>
      <family val="1"/>
      <charset val="204"/>
    </font>
    <font>
      <sz val="10"/>
      <color indexed="64"/>
      <name val="Calibri"/>
      <family val="2"/>
      <charset val="204"/>
    </font>
    <font>
      <sz val="11"/>
      <color indexed="64"/>
      <name val="Calibri"/>
      <family val="2"/>
      <charset val="204"/>
    </font>
    <font>
      <b/>
      <sz val="12"/>
      <color indexed="64"/>
      <name val="Times New Roman"/>
      <family val="1"/>
      <charset val="204"/>
    </font>
    <font>
      <sz val="8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1" fillId="0" borderId="0"/>
    <xf numFmtId="0" fontId="5" fillId="0" borderId="0"/>
    <xf numFmtId="0" fontId="5" fillId="0" borderId="0"/>
    <xf numFmtId="9" fontId="5" fillId="0" borderId="0" applyBorder="0"/>
    <xf numFmtId="164" fontId="5" fillId="0" borderId="0" applyBorder="0"/>
  </cellStyleXfs>
  <cellXfs count="1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4" fillId="0" borderId="0" xfId="0" applyFont="1"/>
    <xf numFmtId="165" fontId="6" fillId="0" borderId="1" xfId="0" applyNumberFormat="1" applyFont="1" applyBorder="1" applyAlignment="1">
      <alignment horizontal="left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2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165" fontId="2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center" vertical="center"/>
    </xf>
  </cellXfs>
  <cellStyles count="6">
    <cellStyle name="Обычный" xfId="0" builtinId="0"/>
    <cellStyle name="Обычный 2" xfId="1" xr:uid="{00000000-0005-0000-0000-000006000000}"/>
    <cellStyle name="Обычный 3" xfId="2" xr:uid="{00000000-0005-0000-0000-000007000000}"/>
    <cellStyle name="Обычный 4" xfId="3" xr:uid="{00000000-0005-0000-0000-000008000000}"/>
    <cellStyle name="Процентный 2" xfId="4" xr:uid="{00000000-0005-0000-0000-000009000000}"/>
    <cellStyle name="Финансовый 2" xfId="5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>
  <a:themeElements>
    <a:clrScheme name="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">
      <a:majorFont>
        <a:latin typeface="Calibri"/>
        <a:ea typeface="Arial"/>
        <a:cs typeface="Arial"/>
      </a:majorFont>
      <a:minorFont>
        <a:latin typeface="Calibri"/>
        <a:ea typeface="Arial"/>
        <a:cs typeface="Arial"/>
      </a:minorFont>
    </a:fontScheme>
    <a:fmtScheme>
      <a:fillStyleLst>
        <a:solidFill>
          <a:schemeClr val="phClr"/>
        </a:solidFill>
        <a:solidFill/>
        <a:solidFill/>
      </a:fillStyleLst>
      <a:lnStyleLst>
        <a:ln w="9525">
          <a:solidFill>
            <a:schemeClr val="phClr">
              <a:shade val="95000"/>
              <a:satMod val="105000"/>
            </a:schemeClr>
          </a:solidFill>
        </a:ln>
        <a:ln w="25400">
          <a:solidFill>
            <a:schemeClr val="phClr"/>
          </a:solidFill>
        </a:ln>
        <a:ln w="38100">
          <a:solidFill>
            <a:schemeClr val="phClr"/>
          </a:solidFill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rgbClr val="000000"/>
        </a:solidFill>
        <a:solidFill>
          <a:srgbClr val="000000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3"/>
  <sheetViews>
    <sheetView tabSelected="1" zoomScale="130" zoomScaleNormal="130" workbookViewId="0">
      <selection activeCell="B58" sqref="B58"/>
    </sheetView>
  </sheetViews>
  <sheetFormatPr defaultColWidth="8.7109375" defaultRowHeight="15" x14ac:dyDescent="0.25"/>
  <cols>
    <col min="1" max="1" width="5.42578125" style="1" customWidth="1"/>
    <col min="2" max="2" width="42.5703125" style="2" customWidth="1"/>
    <col min="3" max="3" width="12" style="1" customWidth="1"/>
    <col min="4" max="5" width="10.140625" style="1" customWidth="1"/>
    <col min="6" max="6" width="10.140625" style="2" customWidth="1"/>
    <col min="7" max="7" width="10.5703125" style="2" customWidth="1"/>
    <col min="8" max="11" width="14.85546875" style="2" bestFit="1" customWidth="1"/>
    <col min="12" max="12" width="12.28515625" bestFit="1" customWidth="1"/>
  </cols>
  <sheetData>
    <row r="1" spans="1:15" x14ac:dyDescent="0.25">
      <c r="B1" s="6" t="s">
        <v>12</v>
      </c>
      <c r="C1" s="6"/>
      <c r="D1" s="6"/>
      <c r="E1" s="6"/>
      <c r="F1" s="6"/>
      <c r="G1" s="6"/>
      <c r="H1" s="6"/>
      <c r="I1" s="6"/>
      <c r="J1" s="6"/>
    </row>
    <row r="2" spans="1:15" x14ac:dyDescent="0.25">
      <c r="B2" s="7" t="s">
        <v>13</v>
      </c>
      <c r="C2" s="7"/>
      <c r="D2" s="7"/>
      <c r="E2" s="7"/>
      <c r="F2" s="7"/>
      <c r="G2" s="7"/>
      <c r="H2" s="7"/>
      <c r="I2" s="7"/>
      <c r="J2" s="7"/>
    </row>
    <row r="3" spans="1:15" ht="65.25" customHeight="1" x14ac:dyDescent="0.25">
      <c r="A3" s="8" t="s">
        <v>0</v>
      </c>
      <c r="B3" s="9" t="s">
        <v>1</v>
      </c>
      <c r="C3" s="8" t="s">
        <v>2</v>
      </c>
      <c r="D3" s="10" t="s">
        <v>3</v>
      </c>
      <c r="E3" s="10" t="s">
        <v>4</v>
      </c>
      <c r="F3" s="10" t="s">
        <v>5</v>
      </c>
      <c r="G3" s="10" t="s">
        <v>6</v>
      </c>
      <c r="H3" s="10" t="s">
        <v>7</v>
      </c>
      <c r="I3" s="10" t="s">
        <v>8</v>
      </c>
      <c r="J3" s="10" t="s">
        <v>9</v>
      </c>
      <c r="K3" s="10" t="s">
        <v>11</v>
      </c>
    </row>
    <row r="4" spans="1:15" ht="19.5" customHeight="1" x14ac:dyDescent="0.25">
      <c r="A4" s="5">
        <v>1</v>
      </c>
      <c r="B4" s="11" t="s">
        <v>15</v>
      </c>
      <c r="C4" s="5">
        <v>1</v>
      </c>
      <c r="D4" s="5" t="s">
        <v>14</v>
      </c>
      <c r="E4" s="15">
        <v>588000</v>
      </c>
      <c r="F4" s="5">
        <f>510000*1.2</f>
        <v>612000</v>
      </c>
      <c r="G4" s="5">
        <f>510000*1.2</f>
        <v>612000</v>
      </c>
      <c r="H4" s="5">
        <f>C4*E4</f>
        <v>588000</v>
      </c>
      <c r="I4" s="5">
        <f>C4*F4</f>
        <v>612000</v>
      </c>
      <c r="J4" s="5">
        <f>C4*G4</f>
        <v>612000</v>
      </c>
      <c r="K4" s="5">
        <f>(H4+I4+J4)/3</f>
        <v>604000</v>
      </c>
    </row>
    <row r="5" spans="1:15" ht="18" customHeight="1" x14ac:dyDescent="0.25">
      <c r="A5" s="5">
        <v>2</v>
      </c>
      <c r="B5" s="11" t="s">
        <v>16</v>
      </c>
      <c r="C5" s="5">
        <v>1</v>
      </c>
      <c r="D5" s="5" t="s">
        <v>14</v>
      </c>
      <c r="E5" s="15">
        <v>780000</v>
      </c>
      <c r="F5" s="5">
        <f>670000*1.2</f>
        <v>804000</v>
      </c>
      <c r="G5" s="5">
        <f>670000*1.2</f>
        <v>804000</v>
      </c>
      <c r="H5" s="5">
        <f t="shared" ref="H5:H52" si="0">C5*E5</f>
        <v>780000</v>
      </c>
      <c r="I5" s="5">
        <f t="shared" ref="I5:I52" si="1">C5*F5</f>
        <v>804000</v>
      </c>
      <c r="J5" s="5">
        <f t="shared" ref="J5:J51" si="2">C5*G5</f>
        <v>804000</v>
      </c>
      <c r="K5" s="5">
        <f t="shared" ref="K5:K52" si="3">(H5+I5+J5)/3</f>
        <v>796000</v>
      </c>
    </row>
    <row r="6" spans="1:15" ht="18" customHeight="1" x14ac:dyDescent="0.25">
      <c r="A6" s="5">
        <v>3</v>
      </c>
      <c r="B6" s="11" t="s">
        <v>17</v>
      </c>
      <c r="C6" s="5">
        <v>1</v>
      </c>
      <c r="D6" s="5" t="s">
        <v>14</v>
      </c>
      <c r="E6" s="15">
        <v>744000</v>
      </c>
      <c r="F6" s="5">
        <f>640000*1.2</f>
        <v>768000</v>
      </c>
      <c r="G6" s="5">
        <f>640000*1.2</f>
        <v>768000</v>
      </c>
      <c r="H6" s="5">
        <f t="shared" si="0"/>
        <v>744000</v>
      </c>
      <c r="I6" s="5">
        <f t="shared" si="1"/>
        <v>768000</v>
      </c>
      <c r="J6" s="5">
        <f t="shared" si="2"/>
        <v>768000</v>
      </c>
      <c r="K6" s="5">
        <f t="shared" si="3"/>
        <v>760000</v>
      </c>
    </row>
    <row r="7" spans="1:15" ht="22.5" customHeight="1" x14ac:dyDescent="0.25">
      <c r="A7" s="5">
        <v>4</v>
      </c>
      <c r="B7" s="11" t="s">
        <v>15</v>
      </c>
      <c r="C7" s="5">
        <v>1</v>
      </c>
      <c r="D7" s="5" t="s">
        <v>14</v>
      </c>
      <c r="E7" s="15">
        <v>588000</v>
      </c>
      <c r="F7" s="12">
        <f>510000*1.2</f>
        <v>612000</v>
      </c>
      <c r="G7" s="12">
        <f>510000*1.2</f>
        <v>612000</v>
      </c>
      <c r="H7" s="5">
        <f t="shared" si="0"/>
        <v>588000</v>
      </c>
      <c r="I7" s="5">
        <f t="shared" si="1"/>
        <v>612000</v>
      </c>
      <c r="J7" s="5">
        <f t="shared" si="2"/>
        <v>612000</v>
      </c>
      <c r="K7" s="5">
        <f t="shared" si="3"/>
        <v>604000</v>
      </c>
    </row>
    <row r="8" spans="1:15" s="3" customFormat="1" ht="15.75" x14ac:dyDescent="0.25">
      <c r="A8" s="5">
        <v>5</v>
      </c>
      <c r="B8" s="11" t="s">
        <v>18</v>
      </c>
      <c r="C8" s="5">
        <v>1</v>
      </c>
      <c r="D8" s="5" t="s">
        <v>14</v>
      </c>
      <c r="E8" s="15">
        <v>478800</v>
      </c>
      <c r="F8" s="12">
        <f>419000*1.2</f>
        <v>502800</v>
      </c>
      <c r="G8" s="12">
        <f>419000*1.2</f>
        <v>502800</v>
      </c>
      <c r="H8" s="5">
        <f t="shared" si="0"/>
        <v>478800</v>
      </c>
      <c r="I8" s="5">
        <f t="shared" si="1"/>
        <v>502800</v>
      </c>
      <c r="J8" s="5">
        <f t="shared" si="2"/>
        <v>502800</v>
      </c>
      <c r="K8" s="5">
        <f t="shared" si="3"/>
        <v>494800</v>
      </c>
      <c r="L8"/>
      <c r="O8" s="4"/>
    </row>
    <row r="9" spans="1:15" x14ac:dyDescent="0.25">
      <c r="A9" s="5">
        <v>6</v>
      </c>
      <c r="B9" s="11" t="s">
        <v>15</v>
      </c>
      <c r="C9" s="5">
        <v>1</v>
      </c>
      <c r="D9" s="5" t="s">
        <v>14</v>
      </c>
      <c r="E9" s="15">
        <v>588000</v>
      </c>
      <c r="F9" s="13">
        <f>510000*1.2</f>
        <v>612000</v>
      </c>
      <c r="G9" s="13">
        <f>510000*1.2</f>
        <v>612000</v>
      </c>
      <c r="H9" s="5">
        <f t="shared" si="0"/>
        <v>588000</v>
      </c>
      <c r="I9" s="5">
        <f t="shared" si="1"/>
        <v>612000</v>
      </c>
      <c r="J9" s="5">
        <f t="shared" si="2"/>
        <v>612000</v>
      </c>
      <c r="K9" s="5">
        <f t="shared" si="3"/>
        <v>604000</v>
      </c>
    </row>
    <row r="10" spans="1:15" x14ac:dyDescent="0.25">
      <c r="A10" s="5">
        <v>7</v>
      </c>
      <c r="B10" s="11" t="s">
        <v>15</v>
      </c>
      <c r="C10" s="5">
        <v>1</v>
      </c>
      <c r="D10" s="5" t="s">
        <v>14</v>
      </c>
      <c r="E10" s="15">
        <v>588000</v>
      </c>
      <c r="F10" s="13">
        <f>510000*1.2</f>
        <v>612000</v>
      </c>
      <c r="G10" s="13">
        <f>510000*1.2</f>
        <v>612000</v>
      </c>
      <c r="H10" s="5">
        <f t="shared" si="0"/>
        <v>588000</v>
      </c>
      <c r="I10" s="5">
        <f t="shared" si="1"/>
        <v>612000</v>
      </c>
      <c r="J10" s="5">
        <f t="shared" si="2"/>
        <v>612000</v>
      </c>
      <c r="K10" s="5">
        <f t="shared" si="3"/>
        <v>604000</v>
      </c>
    </row>
    <row r="11" spans="1:15" x14ac:dyDescent="0.25">
      <c r="A11" s="5">
        <v>8</v>
      </c>
      <c r="B11" s="11" t="s">
        <v>19</v>
      </c>
      <c r="C11" s="5">
        <v>1</v>
      </c>
      <c r="D11" s="5" t="s">
        <v>14</v>
      </c>
      <c r="E11" s="15">
        <v>238800</v>
      </c>
      <c r="F11" s="13">
        <f>219000*1.2</f>
        <v>262800</v>
      </c>
      <c r="G11" s="13">
        <f>219000*1.2</f>
        <v>262800</v>
      </c>
      <c r="H11" s="5">
        <f t="shared" si="0"/>
        <v>238800</v>
      </c>
      <c r="I11" s="5">
        <f t="shared" si="1"/>
        <v>262800</v>
      </c>
      <c r="J11" s="5">
        <f t="shared" si="2"/>
        <v>262800</v>
      </c>
      <c r="K11" s="5">
        <f t="shared" si="3"/>
        <v>254800</v>
      </c>
    </row>
    <row r="12" spans="1:15" x14ac:dyDescent="0.25">
      <c r="A12" s="5">
        <v>9</v>
      </c>
      <c r="B12" s="11" t="s">
        <v>18</v>
      </c>
      <c r="C12" s="5">
        <v>1</v>
      </c>
      <c r="D12" s="5" t="s">
        <v>14</v>
      </c>
      <c r="E12" s="15">
        <v>478800</v>
      </c>
      <c r="F12" s="13">
        <f>419000*1.2</f>
        <v>502800</v>
      </c>
      <c r="G12" s="13">
        <f>419000*1.2</f>
        <v>502800</v>
      </c>
      <c r="H12" s="5">
        <f t="shared" si="0"/>
        <v>478800</v>
      </c>
      <c r="I12" s="5">
        <f t="shared" si="1"/>
        <v>502800</v>
      </c>
      <c r="J12" s="5">
        <f t="shared" si="2"/>
        <v>502800</v>
      </c>
      <c r="K12" s="5">
        <f t="shared" si="3"/>
        <v>494800</v>
      </c>
    </row>
    <row r="13" spans="1:15" x14ac:dyDescent="0.25">
      <c r="A13" s="5">
        <v>10</v>
      </c>
      <c r="B13" s="11" t="s">
        <v>20</v>
      </c>
      <c r="C13" s="5">
        <v>1</v>
      </c>
      <c r="D13" s="5" t="s">
        <v>14</v>
      </c>
      <c r="E13" s="15">
        <v>346800</v>
      </c>
      <c r="F13" s="13">
        <f>309000*1.2</f>
        <v>370800</v>
      </c>
      <c r="G13" s="13">
        <f>309000*1.2</f>
        <v>370800</v>
      </c>
      <c r="H13" s="5">
        <f t="shared" si="0"/>
        <v>346800</v>
      </c>
      <c r="I13" s="5">
        <f t="shared" si="1"/>
        <v>370800</v>
      </c>
      <c r="J13" s="5">
        <f t="shared" si="2"/>
        <v>370800</v>
      </c>
      <c r="K13" s="5">
        <f t="shared" si="3"/>
        <v>362800</v>
      </c>
    </row>
    <row r="14" spans="1:15" x14ac:dyDescent="0.25">
      <c r="A14" s="5">
        <v>11</v>
      </c>
      <c r="B14" s="11" t="s">
        <v>18</v>
      </c>
      <c r="C14" s="5">
        <v>1</v>
      </c>
      <c r="D14" s="5" t="s">
        <v>14</v>
      </c>
      <c r="E14" s="15">
        <v>478800</v>
      </c>
      <c r="F14" s="13">
        <f>419000*1.2</f>
        <v>502800</v>
      </c>
      <c r="G14" s="13">
        <f>419000*1.2</f>
        <v>502800</v>
      </c>
      <c r="H14" s="5">
        <f t="shared" si="0"/>
        <v>478800</v>
      </c>
      <c r="I14" s="5">
        <f t="shared" si="1"/>
        <v>502800</v>
      </c>
      <c r="J14" s="5">
        <f t="shared" si="2"/>
        <v>502800</v>
      </c>
      <c r="K14" s="5">
        <f t="shared" si="3"/>
        <v>494800</v>
      </c>
    </row>
    <row r="15" spans="1:15" x14ac:dyDescent="0.25">
      <c r="A15" s="5">
        <v>12</v>
      </c>
      <c r="B15" s="11" t="s">
        <v>15</v>
      </c>
      <c r="C15" s="5">
        <v>1</v>
      </c>
      <c r="D15" s="5" t="s">
        <v>14</v>
      </c>
      <c r="E15" s="15">
        <v>588000</v>
      </c>
      <c r="F15" s="13">
        <f>510000*1.2</f>
        <v>612000</v>
      </c>
      <c r="G15" s="13">
        <f>510000*1.2</f>
        <v>612000</v>
      </c>
      <c r="H15" s="5">
        <f t="shared" si="0"/>
        <v>588000</v>
      </c>
      <c r="I15" s="5">
        <f t="shared" si="1"/>
        <v>612000</v>
      </c>
      <c r="J15" s="5">
        <f t="shared" si="2"/>
        <v>612000</v>
      </c>
      <c r="K15" s="5">
        <f t="shared" si="3"/>
        <v>604000</v>
      </c>
    </row>
    <row r="16" spans="1:15" x14ac:dyDescent="0.25">
      <c r="A16" s="5">
        <v>13</v>
      </c>
      <c r="B16" s="11" t="s">
        <v>21</v>
      </c>
      <c r="C16" s="5">
        <v>1</v>
      </c>
      <c r="D16" s="5" t="s">
        <v>14</v>
      </c>
      <c r="E16" s="15">
        <v>262800</v>
      </c>
      <c r="F16" s="13">
        <f>239000*1.2</f>
        <v>286800</v>
      </c>
      <c r="G16" s="14">
        <f>239000*1.2</f>
        <v>286800</v>
      </c>
      <c r="H16" s="5">
        <f t="shared" si="0"/>
        <v>262800</v>
      </c>
      <c r="I16" s="5">
        <f t="shared" si="1"/>
        <v>286800</v>
      </c>
      <c r="J16" s="5">
        <f t="shared" si="2"/>
        <v>286800</v>
      </c>
      <c r="K16" s="5">
        <f t="shared" si="3"/>
        <v>278800</v>
      </c>
    </row>
    <row r="17" spans="1:11" x14ac:dyDescent="0.25">
      <c r="A17" s="5">
        <v>14</v>
      </c>
      <c r="B17" s="11" t="s">
        <v>21</v>
      </c>
      <c r="C17" s="5">
        <v>1</v>
      </c>
      <c r="D17" s="5" t="s">
        <v>14</v>
      </c>
      <c r="E17" s="15">
        <v>262800</v>
      </c>
      <c r="F17" s="13">
        <f>239000*1.2</f>
        <v>286800</v>
      </c>
      <c r="G17" s="13">
        <f>239000*1.2</f>
        <v>286800</v>
      </c>
      <c r="H17" s="5">
        <f t="shared" si="0"/>
        <v>262800</v>
      </c>
      <c r="I17" s="5">
        <f t="shared" si="1"/>
        <v>286800</v>
      </c>
      <c r="J17" s="5">
        <f t="shared" si="2"/>
        <v>286800</v>
      </c>
      <c r="K17" s="5">
        <f t="shared" si="3"/>
        <v>278800</v>
      </c>
    </row>
    <row r="18" spans="1:11" x14ac:dyDescent="0.25">
      <c r="A18" s="5">
        <v>15</v>
      </c>
      <c r="B18" s="15" t="s">
        <v>17</v>
      </c>
      <c r="C18" s="5">
        <v>1</v>
      </c>
      <c r="D18" s="5" t="s">
        <v>14</v>
      </c>
      <c r="E18" s="15">
        <v>744000</v>
      </c>
      <c r="F18" s="13">
        <f>640000*1.2</f>
        <v>768000</v>
      </c>
      <c r="G18" s="13">
        <f>640000*1.2</f>
        <v>768000</v>
      </c>
      <c r="H18" s="5">
        <f t="shared" si="0"/>
        <v>744000</v>
      </c>
      <c r="I18" s="5">
        <f t="shared" si="1"/>
        <v>768000</v>
      </c>
      <c r="J18" s="5">
        <f t="shared" si="2"/>
        <v>768000</v>
      </c>
      <c r="K18" s="5">
        <f t="shared" si="3"/>
        <v>760000</v>
      </c>
    </row>
    <row r="19" spans="1:11" x14ac:dyDescent="0.25">
      <c r="A19" s="5">
        <v>16</v>
      </c>
      <c r="B19" s="11" t="s">
        <v>18</v>
      </c>
      <c r="C19" s="5">
        <v>1</v>
      </c>
      <c r="D19" s="5" t="s">
        <v>14</v>
      </c>
      <c r="E19" s="15">
        <v>478800</v>
      </c>
      <c r="F19" s="13">
        <f>419000*1.2</f>
        <v>502800</v>
      </c>
      <c r="G19" s="13">
        <f>419000*1.2</f>
        <v>502800</v>
      </c>
      <c r="H19" s="5">
        <f t="shared" si="0"/>
        <v>478800</v>
      </c>
      <c r="I19" s="5">
        <f t="shared" si="1"/>
        <v>502800</v>
      </c>
      <c r="J19" s="5">
        <f t="shared" si="2"/>
        <v>502800</v>
      </c>
      <c r="K19" s="5">
        <f t="shared" si="3"/>
        <v>494800</v>
      </c>
    </row>
    <row r="20" spans="1:11" x14ac:dyDescent="0.25">
      <c r="A20" s="5">
        <v>17</v>
      </c>
      <c r="B20" s="11" t="s">
        <v>18</v>
      </c>
      <c r="C20" s="5">
        <v>1</v>
      </c>
      <c r="D20" s="5" t="s">
        <v>14</v>
      </c>
      <c r="E20" s="15">
        <v>478800</v>
      </c>
      <c r="F20" s="13">
        <f>419000*1.2</f>
        <v>502800</v>
      </c>
      <c r="G20" s="13">
        <f>419000*1.2</f>
        <v>502800</v>
      </c>
      <c r="H20" s="5">
        <f t="shared" si="0"/>
        <v>478800</v>
      </c>
      <c r="I20" s="5">
        <f t="shared" si="1"/>
        <v>502800</v>
      </c>
      <c r="J20" s="5">
        <f t="shared" si="2"/>
        <v>502800</v>
      </c>
      <c r="K20" s="5">
        <f t="shared" si="3"/>
        <v>494800</v>
      </c>
    </row>
    <row r="21" spans="1:11" x14ac:dyDescent="0.25">
      <c r="A21" s="5">
        <v>18</v>
      </c>
      <c r="B21" s="11" t="s">
        <v>18</v>
      </c>
      <c r="C21" s="5">
        <v>1</v>
      </c>
      <c r="D21" s="5" t="s">
        <v>14</v>
      </c>
      <c r="E21" s="15">
        <v>478800</v>
      </c>
      <c r="F21" s="13">
        <f>419000*1.2</f>
        <v>502800</v>
      </c>
      <c r="G21" s="13">
        <f>419000*1.2</f>
        <v>502800</v>
      </c>
      <c r="H21" s="5">
        <f t="shared" si="0"/>
        <v>478800</v>
      </c>
      <c r="I21" s="5">
        <f t="shared" si="1"/>
        <v>502800</v>
      </c>
      <c r="J21" s="5">
        <f t="shared" si="2"/>
        <v>502800</v>
      </c>
      <c r="K21" s="5">
        <f t="shared" si="3"/>
        <v>494800</v>
      </c>
    </row>
    <row r="22" spans="1:11" x14ac:dyDescent="0.25">
      <c r="A22" s="5">
        <v>19</v>
      </c>
      <c r="B22" s="11" t="s">
        <v>18</v>
      </c>
      <c r="C22" s="5">
        <v>1</v>
      </c>
      <c r="D22" s="5" t="s">
        <v>14</v>
      </c>
      <c r="E22" s="15">
        <v>238800</v>
      </c>
      <c r="F22" s="13">
        <f>219000*1.2</f>
        <v>262800</v>
      </c>
      <c r="G22" s="13">
        <f>219000*1.2</f>
        <v>262800</v>
      </c>
      <c r="H22" s="5">
        <f t="shared" si="0"/>
        <v>238800</v>
      </c>
      <c r="I22" s="5">
        <f t="shared" si="1"/>
        <v>262800</v>
      </c>
      <c r="J22" s="5">
        <f t="shared" si="2"/>
        <v>262800</v>
      </c>
      <c r="K22" s="5">
        <f t="shared" si="3"/>
        <v>254800</v>
      </c>
    </row>
    <row r="23" spans="1:11" x14ac:dyDescent="0.25">
      <c r="A23" s="5">
        <v>20</v>
      </c>
      <c r="B23" s="11" t="s">
        <v>22</v>
      </c>
      <c r="C23" s="5">
        <v>1</v>
      </c>
      <c r="D23" s="5" t="s">
        <v>14</v>
      </c>
      <c r="E23" s="15">
        <v>166800</v>
      </c>
      <c r="F23" s="13">
        <f>159000*1.2</f>
        <v>190800</v>
      </c>
      <c r="G23" s="13">
        <f>159000*1.2</f>
        <v>190800</v>
      </c>
      <c r="H23" s="5">
        <f t="shared" si="0"/>
        <v>166800</v>
      </c>
      <c r="I23" s="5">
        <f t="shared" si="1"/>
        <v>190800</v>
      </c>
      <c r="J23" s="5">
        <f t="shared" si="2"/>
        <v>190800</v>
      </c>
      <c r="K23" s="5">
        <f t="shared" si="3"/>
        <v>182800</v>
      </c>
    </row>
    <row r="24" spans="1:11" x14ac:dyDescent="0.25">
      <c r="A24" s="5">
        <v>21</v>
      </c>
      <c r="B24" s="11" t="s">
        <v>21</v>
      </c>
      <c r="C24" s="5">
        <v>1</v>
      </c>
      <c r="D24" s="5" t="s">
        <v>14</v>
      </c>
      <c r="E24" s="15">
        <v>262800</v>
      </c>
      <c r="F24" s="13">
        <f>239000*1.2</f>
        <v>286800</v>
      </c>
      <c r="G24" s="13">
        <f>239000*1.2</f>
        <v>286800</v>
      </c>
      <c r="H24" s="5">
        <f t="shared" si="0"/>
        <v>262800</v>
      </c>
      <c r="I24" s="5">
        <f t="shared" si="1"/>
        <v>286800</v>
      </c>
      <c r="J24" s="5">
        <f t="shared" si="2"/>
        <v>286800</v>
      </c>
      <c r="K24" s="5">
        <f t="shared" si="3"/>
        <v>278800</v>
      </c>
    </row>
    <row r="25" spans="1:11" x14ac:dyDescent="0.25">
      <c r="A25" s="5">
        <v>22</v>
      </c>
      <c r="B25" s="11" t="s">
        <v>21</v>
      </c>
      <c r="C25" s="5">
        <v>1</v>
      </c>
      <c r="D25" s="5" t="s">
        <v>14</v>
      </c>
      <c r="E25" s="15">
        <v>262800</v>
      </c>
      <c r="F25" s="13">
        <f>239000*1.2</f>
        <v>286800</v>
      </c>
      <c r="G25" s="13">
        <f>239000*1.2</f>
        <v>286800</v>
      </c>
      <c r="H25" s="5">
        <f t="shared" si="0"/>
        <v>262800</v>
      </c>
      <c r="I25" s="5">
        <f t="shared" si="1"/>
        <v>286800</v>
      </c>
      <c r="J25" s="5">
        <f t="shared" si="2"/>
        <v>286800</v>
      </c>
      <c r="K25" s="5">
        <f t="shared" si="3"/>
        <v>278800</v>
      </c>
    </row>
    <row r="26" spans="1:11" x14ac:dyDescent="0.25">
      <c r="A26" s="5">
        <v>23</v>
      </c>
      <c r="B26" s="11" t="s">
        <v>23</v>
      </c>
      <c r="C26" s="5">
        <v>1</v>
      </c>
      <c r="D26" s="5" t="s">
        <v>14</v>
      </c>
      <c r="E26" s="15">
        <v>214800</v>
      </c>
      <c r="F26" s="13">
        <f>199000*1.2</f>
        <v>238800</v>
      </c>
      <c r="G26" s="13">
        <f>199000*1.2</f>
        <v>238800</v>
      </c>
      <c r="H26" s="5">
        <f t="shared" si="0"/>
        <v>214800</v>
      </c>
      <c r="I26" s="5">
        <f t="shared" si="1"/>
        <v>238800</v>
      </c>
      <c r="J26" s="5">
        <f t="shared" si="2"/>
        <v>238800</v>
      </c>
      <c r="K26" s="5">
        <f t="shared" si="3"/>
        <v>230800</v>
      </c>
    </row>
    <row r="27" spans="1:11" x14ac:dyDescent="0.25">
      <c r="A27" s="5">
        <v>24</v>
      </c>
      <c r="B27" s="11" t="s">
        <v>23</v>
      </c>
      <c r="C27" s="5">
        <v>1</v>
      </c>
      <c r="D27" s="5" t="s">
        <v>14</v>
      </c>
      <c r="E27" s="15">
        <v>214800</v>
      </c>
      <c r="F27" s="13">
        <f>199000*1.2</f>
        <v>238800</v>
      </c>
      <c r="G27" s="13">
        <f>199000*1.2</f>
        <v>238800</v>
      </c>
      <c r="H27" s="5">
        <f t="shared" si="0"/>
        <v>214800</v>
      </c>
      <c r="I27" s="5">
        <f t="shared" si="1"/>
        <v>238800</v>
      </c>
      <c r="J27" s="5">
        <f t="shared" si="2"/>
        <v>238800</v>
      </c>
      <c r="K27" s="5">
        <f t="shared" si="3"/>
        <v>230800</v>
      </c>
    </row>
    <row r="28" spans="1:11" x14ac:dyDescent="0.25">
      <c r="A28" s="5">
        <v>25</v>
      </c>
      <c r="B28" s="11" t="s">
        <v>23</v>
      </c>
      <c r="C28" s="5">
        <v>1</v>
      </c>
      <c r="D28" s="5" t="s">
        <v>14</v>
      </c>
      <c r="E28" s="15">
        <v>214800</v>
      </c>
      <c r="F28" s="13">
        <f>199000*1.2</f>
        <v>238800</v>
      </c>
      <c r="G28" s="13">
        <f>199000*1.2</f>
        <v>238800</v>
      </c>
      <c r="H28" s="5">
        <f t="shared" si="0"/>
        <v>214800</v>
      </c>
      <c r="I28" s="5">
        <f t="shared" si="1"/>
        <v>238800</v>
      </c>
      <c r="J28" s="5">
        <f t="shared" si="2"/>
        <v>238800</v>
      </c>
      <c r="K28" s="5">
        <f t="shared" si="3"/>
        <v>230800</v>
      </c>
    </row>
    <row r="29" spans="1:11" x14ac:dyDescent="0.25">
      <c r="A29" s="5">
        <v>26</v>
      </c>
      <c r="B29" s="11" t="s">
        <v>18</v>
      </c>
      <c r="C29" s="5">
        <v>1</v>
      </c>
      <c r="D29" s="5" t="s">
        <v>14</v>
      </c>
      <c r="E29" s="15">
        <v>478800</v>
      </c>
      <c r="F29" s="13">
        <f>419000*1.2</f>
        <v>502800</v>
      </c>
      <c r="G29" s="13">
        <f>419000*1.2</f>
        <v>502800</v>
      </c>
      <c r="H29" s="5">
        <f t="shared" si="0"/>
        <v>478800</v>
      </c>
      <c r="I29" s="5">
        <f t="shared" si="1"/>
        <v>502800</v>
      </c>
      <c r="J29" s="5">
        <f t="shared" si="2"/>
        <v>502800</v>
      </c>
      <c r="K29" s="5">
        <f t="shared" si="3"/>
        <v>494800</v>
      </c>
    </row>
    <row r="30" spans="1:11" x14ac:dyDescent="0.25">
      <c r="A30" s="5">
        <v>27</v>
      </c>
      <c r="B30" s="11" t="s">
        <v>18</v>
      </c>
      <c r="C30" s="5">
        <v>1</v>
      </c>
      <c r="D30" s="5" t="s">
        <v>14</v>
      </c>
      <c r="E30" s="15">
        <v>478800</v>
      </c>
      <c r="F30" s="13">
        <f>419000*1.2</f>
        <v>502800</v>
      </c>
      <c r="G30" s="13">
        <f>419000*1.2</f>
        <v>502800</v>
      </c>
      <c r="H30" s="5">
        <f t="shared" si="0"/>
        <v>478800</v>
      </c>
      <c r="I30" s="5">
        <f t="shared" si="1"/>
        <v>502800</v>
      </c>
      <c r="J30" s="5">
        <f t="shared" si="2"/>
        <v>502800</v>
      </c>
      <c r="K30" s="5">
        <f t="shared" si="3"/>
        <v>494800</v>
      </c>
    </row>
    <row r="31" spans="1:11" x14ac:dyDescent="0.25">
      <c r="A31" s="5">
        <v>28</v>
      </c>
      <c r="B31" s="11" t="s">
        <v>21</v>
      </c>
      <c r="C31" s="5">
        <v>1</v>
      </c>
      <c r="D31" s="5" t="s">
        <v>14</v>
      </c>
      <c r="E31" s="15">
        <v>262800</v>
      </c>
      <c r="F31" s="13">
        <f>239000*1.2</f>
        <v>286800</v>
      </c>
      <c r="G31" s="13">
        <f>239000*1.2</f>
        <v>286800</v>
      </c>
      <c r="H31" s="5">
        <f t="shared" si="0"/>
        <v>262800</v>
      </c>
      <c r="I31" s="5">
        <f t="shared" si="1"/>
        <v>286800</v>
      </c>
      <c r="J31" s="5">
        <f t="shared" si="2"/>
        <v>286800</v>
      </c>
      <c r="K31" s="5">
        <f t="shared" si="3"/>
        <v>278800</v>
      </c>
    </row>
    <row r="32" spans="1:11" x14ac:dyDescent="0.25">
      <c r="A32" s="5">
        <v>29</v>
      </c>
      <c r="B32" s="11" t="s">
        <v>18</v>
      </c>
      <c r="C32" s="5">
        <v>1</v>
      </c>
      <c r="D32" s="5" t="s">
        <v>14</v>
      </c>
      <c r="E32" s="15">
        <v>478800</v>
      </c>
      <c r="F32" s="13">
        <f>419000*1.2</f>
        <v>502800</v>
      </c>
      <c r="G32" s="13">
        <f>419000*1.2</f>
        <v>502800</v>
      </c>
      <c r="H32" s="5">
        <f t="shared" si="0"/>
        <v>478800</v>
      </c>
      <c r="I32" s="5">
        <f t="shared" si="1"/>
        <v>502800</v>
      </c>
      <c r="J32" s="5">
        <f t="shared" si="2"/>
        <v>502800</v>
      </c>
      <c r="K32" s="5">
        <f t="shared" si="3"/>
        <v>494800</v>
      </c>
    </row>
    <row r="33" spans="1:11" x14ac:dyDescent="0.25">
      <c r="A33" s="5">
        <v>30</v>
      </c>
      <c r="B33" s="11" t="s">
        <v>18</v>
      </c>
      <c r="C33" s="5">
        <v>1</v>
      </c>
      <c r="D33" s="5" t="s">
        <v>14</v>
      </c>
      <c r="E33" s="15">
        <v>478800</v>
      </c>
      <c r="F33" s="13">
        <f>419000*1.2</f>
        <v>502800</v>
      </c>
      <c r="G33" s="13">
        <f>419000*1.2</f>
        <v>502800</v>
      </c>
      <c r="H33" s="5">
        <f t="shared" si="0"/>
        <v>478800</v>
      </c>
      <c r="I33" s="5">
        <f t="shared" si="1"/>
        <v>502800</v>
      </c>
      <c r="J33" s="5">
        <f t="shared" si="2"/>
        <v>502800</v>
      </c>
      <c r="K33" s="5">
        <f t="shared" si="3"/>
        <v>494800</v>
      </c>
    </row>
    <row r="34" spans="1:11" x14ac:dyDescent="0.25">
      <c r="A34" s="5">
        <v>31</v>
      </c>
      <c r="B34" s="11" t="s">
        <v>21</v>
      </c>
      <c r="C34" s="5">
        <v>1</v>
      </c>
      <c r="D34" s="5" t="s">
        <v>14</v>
      </c>
      <c r="E34" s="15">
        <v>262800</v>
      </c>
      <c r="F34" s="13">
        <f>239000*1.2</f>
        <v>286800</v>
      </c>
      <c r="G34" s="13">
        <f>239000*1.2</f>
        <v>286800</v>
      </c>
      <c r="H34" s="5">
        <f t="shared" si="0"/>
        <v>262800</v>
      </c>
      <c r="I34" s="5">
        <f t="shared" si="1"/>
        <v>286800</v>
      </c>
      <c r="J34" s="5">
        <f t="shared" si="2"/>
        <v>286800</v>
      </c>
      <c r="K34" s="5">
        <f t="shared" si="3"/>
        <v>278800</v>
      </c>
    </row>
    <row r="35" spans="1:11" x14ac:dyDescent="0.25">
      <c r="A35" s="5">
        <v>32</v>
      </c>
      <c r="B35" s="5" t="s">
        <v>24</v>
      </c>
      <c r="C35" s="5">
        <v>1</v>
      </c>
      <c r="D35" s="5" t="s">
        <v>14</v>
      </c>
      <c r="E35" s="15">
        <v>478800</v>
      </c>
      <c r="F35" s="13">
        <f>419000*1.2</f>
        <v>502800</v>
      </c>
      <c r="G35" s="13">
        <f>419000*1.2</f>
        <v>502800</v>
      </c>
      <c r="H35" s="5">
        <f t="shared" si="0"/>
        <v>478800</v>
      </c>
      <c r="I35" s="5">
        <f t="shared" si="1"/>
        <v>502800</v>
      </c>
      <c r="J35" s="5">
        <f t="shared" si="2"/>
        <v>502800</v>
      </c>
      <c r="K35" s="5">
        <f t="shared" si="3"/>
        <v>494800</v>
      </c>
    </row>
    <row r="36" spans="1:11" x14ac:dyDescent="0.25">
      <c r="A36" s="5">
        <v>33</v>
      </c>
      <c r="B36" s="5" t="s">
        <v>21</v>
      </c>
      <c r="C36" s="5">
        <v>1</v>
      </c>
      <c r="D36" s="5" t="s">
        <v>14</v>
      </c>
      <c r="E36" s="15">
        <v>478800</v>
      </c>
      <c r="F36" s="13">
        <f>419000*1.2</f>
        <v>502800</v>
      </c>
      <c r="G36" s="13">
        <f>419000*1.2</f>
        <v>502800</v>
      </c>
      <c r="H36" s="5">
        <f t="shared" si="0"/>
        <v>478800</v>
      </c>
      <c r="I36" s="5">
        <f t="shared" si="1"/>
        <v>502800</v>
      </c>
      <c r="J36" s="5">
        <f t="shared" si="2"/>
        <v>502800</v>
      </c>
      <c r="K36" s="5">
        <f t="shared" si="3"/>
        <v>494800</v>
      </c>
    </row>
    <row r="37" spans="1:11" x14ac:dyDescent="0.25">
      <c r="A37" s="5">
        <v>34</v>
      </c>
      <c r="B37" s="5" t="s">
        <v>21</v>
      </c>
      <c r="C37" s="5">
        <v>1</v>
      </c>
      <c r="D37" s="5" t="s">
        <v>14</v>
      </c>
      <c r="E37" s="15">
        <v>262800</v>
      </c>
      <c r="F37" s="13">
        <f>239000*1.2</f>
        <v>286800</v>
      </c>
      <c r="G37" s="13">
        <f>239000*1.2</f>
        <v>286800</v>
      </c>
      <c r="H37" s="5">
        <f t="shared" si="0"/>
        <v>262800</v>
      </c>
      <c r="I37" s="5">
        <f t="shared" si="1"/>
        <v>286800</v>
      </c>
      <c r="J37" s="5">
        <f t="shared" si="2"/>
        <v>286800</v>
      </c>
      <c r="K37" s="5">
        <f t="shared" si="3"/>
        <v>278800</v>
      </c>
    </row>
    <row r="38" spans="1:11" x14ac:dyDescent="0.25">
      <c r="A38" s="5">
        <v>35</v>
      </c>
      <c r="B38" s="5" t="s">
        <v>25</v>
      </c>
      <c r="C38" s="5">
        <v>1</v>
      </c>
      <c r="D38" s="5" t="s">
        <v>14</v>
      </c>
      <c r="E38" s="15">
        <v>138000</v>
      </c>
      <c r="F38" s="13">
        <f>135000*1.2</f>
        <v>162000</v>
      </c>
      <c r="G38" s="13">
        <f>135000*1.2</f>
        <v>162000</v>
      </c>
      <c r="H38" s="5">
        <f t="shared" si="0"/>
        <v>138000</v>
      </c>
      <c r="I38" s="5">
        <f t="shared" si="1"/>
        <v>162000</v>
      </c>
      <c r="J38" s="5">
        <f t="shared" si="2"/>
        <v>162000</v>
      </c>
      <c r="K38" s="5">
        <f t="shared" si="3"/>
        <v>154000</v>
      </c>
    </row>
    <row r="39" spans="1:11" x14ac:dyDescent="0.25">
      <c r="A39" s="5">
        <v>36</v>
      </c>
      <c r="B39" s="5" t="s">
        <v>25</v>
      </c>
      <c r="C39" s="5">
        <v>1</v>
      </c>
      <c r="D39" s="5" t="s">
        <v>14</v>
      </c>
      <c r="E39" s="15">
        <v>138000</v>
      </c>
      <c r="F39" s="13">
        <f>135000*1.2</f>
        <v>162000</v>
      </c>
      <c r="G39" s="13">
        <f>135000*1.2</f>
        <v>162000</v>
      </c>
      <c r="H39" s="5">
        <f t="shared" si="0"/>
        <v>138000</v>
      </c>
      <c r="I39" s="5">
        <f t="shared" si="1"/>
        <v>162000</v>
      </c>
      <c r="J39" s="5">
        <f t="shared" si="2"/>
        <v>162000</v>
      </c>
      <c r="K39" s="5">
        <f t="shared" si="3"/>
        <v>154000</v>
      </c>
    </row>
    <row r="40" spans="1:11" x14ac:dyDescent="0.25">
      <c r="A40" s="5">
        <v>37</v>
      </c>
      <c r="B40" s="5" t="s">
        <v>25</v>
      </c>
      <c r="C40" s="5">
        <v>1</v>
      </c>
      <c r="D40" s="5" t="s">
        <v>14</v>
      </c>
      <c r="E40" s="15">
        <v>138000</v>
      </c>
      <c r="F40" s="13">
        <f>135000*1.2</f>
        <v>162000</v>
      </c>
      <c r="G40" s="13">
        <f>135000*1.2</f>
        <v>162000</v>
      </c>
      <c r="H40" s="5">
        <f t="shared" si="0"/>
        <v>138000</v>
      </c>
      <c r="I40" s="5">
        <f t="shared" si="1"/>
        <v>162000</v>
      </c>
      <c r="J40" s="5">
        <f t="shared" si="2"/>
        <v>162000</v>
      </c>
      <c r="K40" s="5">
        <f t="shared" si="3"/>
        <v>154000</v>
      </c>
    </row>
    <row r="41" spans="1:11" x14ac:dyDescent="0.25">
      <c r="A41" s="5">
        <v>38</v>
      </c>
      <c r="B41" s="5" t="s">
        <v>25</v>
      </c>
      <c r="C41" s="5">
        <v>1</v>
      </c>
      <c r="D41" s="5" t="s">
        <v>14</v>
      </c>
      <c r="E41" s="15">
        <v>138000</v>
      </c>
      <c r="F41" s="13">
        <f>135000*1.2</f>
        <v>162000</v>
      </c>
      <c r="G41" s="13">
        <f>135000*1.2</f>
        <v>162000</v>
      </c>
      <c r="H41" s="5">
        <f t="shared" si="0"/>
        <v>138000</v>
      </c>
      <c r="I41" s="5">
        <f t="shared" si="1"/>
        <v>162000</v>
      </c>
      <c r="J41" s="5">
        <f t="shared" si="2"/>
        <v>162000</v>
      </c>
      <c r="K41" s="5">
        <f t="shared" si="3"/>
        <v>154000</v>
      </c>
    </row>
    <row r="42" spans="1:11" x14ac:dyDescent="0.25">
      <c r="A42" s="5">
        <v>39</v>
      </c>
      <c r="B42" s="5" t="s">
        <v>22</v>
      </c>
      <c r="C42" s="5">
        <v>1</v>
      </c>
      <c r="D42" s="5" t="s">
        <v>14</v>
      </c>
      <c r="E42" s="15">
        <v>166800</v>
      </c>
      <c r="F42" s="13">
        <f>159000*1.2</f>
        <v>190800</v>
      </c>
      <c r="G42" s="13">
        <f>159000*1.2</f>
        <v>190800</v>
      </c>
      <c r="H42" s="5">
        <f t="shared" si="0"/>
        <v>166800</v>
      </c>
      <c r="I42" s="5">
        <f t="shared" si="1"/>
        <v>190800</v>
      </c>
      <c r="J42" s="5">
        <f t="shared" si="2"/>
        <v>190800</v>
      </c>
      <c r="K42" s="5">
        <f t="shared" si="3"/>
        <v>182800</v>
      </c>
    </row>
    <row r="43" spans="1:11" x14ac:dyDescent="0.25">
      <c r="A43" s="5">
        <v>40</v>
      </c>
      <c r="B43" s="5" t="s">
        <v>22</v>
      </c>
      <c r="C43" s="5">
        <v>1</v>
      </c>
      <c r="D43" s="5" t="s">
        <v>14</v>
      </c>
      <c r="E43" s="15">
        <v>166800</v>
      </c>
      <c r="F43" s="13">
        <f>159000*1.2</f>
        <v>190800</v>
      </c>
      <c r="G43" s="13">
        <f>159000*1.2</f>
        <v>190800</v>
      </c>
      <c r="H43" s="5">
        <f t="shared" si="0"/>
        <v>166800</v>
      </c>
      <c r="I43" s="5">
        <f t="shared" si="1"/>
        <v>190800</v>
      </c>
      <c r="J43" s="5">
        <f t="shared" si="2"/>
        <v>190800</v>
      </c>
      <c r="K43" s="5">
        <f t="shared" si="3"/>
        <v>182800</v>
      </c>
    </row>
    <row r="44" spans="1:11" x14ac:dyDescent="0.25">
      <c r="A44" s="5">
        <v>41</v>
      </c>
      <c r="B44" s="5" t="s">
        <v>22</v>
      </c>
      <c r="C44" s="5">
        <v>1</v>
      </c>
      <c r="D44" s="5" t="s">
        <v>14</v>
      </c>
      <c r="E44" s="15">
        <v>166800</v>
      </c>
      <c r="F44" s="13">
        <f>159000*1.2</f>
        <v>190800</v>
      </c>
      <c r="G44" s="13">
        <f>159000*1.2</f>
        <v>190800</v>
      </c>
      <c r="H44" s="5">
        <f t="shared" si="0"/>
        <v>166800</v>
      </c>
      <c r="I44" s="5">
        <f t="shared" si="1"/>
        <v>190800</v>
      </c>
      <c r="J44" s="5">
        <f t="shared" si="2"/>
        <v>190800</v>
      </c>
      <c r="K44" s="5">
        <f t="shared" si="3"/>
        <v>182800</v>
      </c>
    </row>
    <row r="45" spans="1:11" x14ac:dyDescent="0.25">
      <c r="A45" s="5">
        <v>42</v>
      </c>
      <c r="B45" s="5" t="s">
        <v>22</v>
      </c>
      <c r="C45" s="5">
        <v>1</v>
      </c>
      <c r="D45" s="5" t="s">
        <v>14</v>
      </c>
      <c r="E45" s="15">
        <v>166800</v>
      </c>
      <c r="F45" s="13">
        <f>159000*1.2</f>
        <v>190800</v>
      </c>
      <c r="G45" s="13">
        <f>159000*1.2</f>
        <v>190800</v>
      </c>
      <c r="H45" s="5">
        <f t="shared" si="0"/>
        <v>166800</v>
      </c>
      <c r="I45" s="5">
        <f t="shared" si="1"/>
        <v>190800</v>
      </c>
      <c r="J45" s="5">
        <f t="shared" si="2"/>
        <v>190800</v>
      </c>
      <c r="K45" s="5">
        <f t="shared" si="3"/>
        <v>182800</v>
      </c>
    </row>
    <row r="46" spans="1:11" x14ac:dyDescent="0.25">
      <c r="A46" s="5">
        <v>43</v>
      </c>
      <c r="B46" s="5" t="s">
        <v>22</v>
      </c>
      <c r="C46" s="5">
        <v>1</v>
      </c>
      <c r="D46" s="5" t="s">
        <v>14</v>
      </c>
      <c r="E46" s="15">
        <v>166800</v>
      </c>
      <c r="F46" s="13">
        <f>159000*1.2</f>
        <v>190800</v>
      </c>
      <c r="G46" s="13">
        <f>159000*1.2</f>
        <v>190800</v>
      </c>
      <c r="H46" s="5">
        <f t="shared" si="0"/>
        <v>166800</v>
      </c>
      <c r="I46" s="5">
        <f t="shared" si="1"/>
        <v>190800</v>
      </c>
      <c r="J46" s="5">
        <f t="shared" si="2"/>
        <v>190800</v>
      </c>
      <c r="K46" s="5">
        <f t="shared" si="3"/>
        <v>182800</v>
      </c>
    </row>
    <row r="47" spans="1:11" x14ac:dyDescent="0.25">
      <c r="A47" s="5">
        <v>44</v>
      </c>
      <c r="B47" s="5" t="s">
        <v>23</v>
      </c>
      <c r="C47" s="5">
        <v>1</v>
      </c>
      <c r="D47" s="5" t="s">
        <v>14</v>
      </c>
      <c r="E47" s="15">
        <v>214800</v>
      </c>
      <c r="F47" s="13">
        <f>199000*1.2</f>
        <v>238800</v>
      </c>
      <c r="G47" s="13">
        <f>199000*1.2</f>
        <v>238800</v>
      </c>
      <c r="H47" s="5">
        <f t="shared" si="0"/>
        <v>214800</v>
      </c>
      <c r="I47" s="5">
        <f t="shared" si="1"/>
        <v>238800</v>
      </c>
      <c r="J47" s="5">
        <f t="shared" si="2"/>
        <v>238800</v>
      </c>
      <c r="K47" s="5">
        <f t="shared" si="3"/>
        <v>230800</v>
      </c>
    </row>
    <row r="48" spans="1:11" x14ac:dyDescent="0.25">
      <c r="A48" s="5">
        <v>45</v>
      </c>
      <c r="B48" s="5" t="s">
        <v>23</v>
      </c>
      <c r="C48" s="5">
        <v>1</v>
      </c>
      <c r="D48" s="5" t="s">
        <v>14</v>
      </c>
      <c r="E48" s="15">
        <v>214800</v>
      </c>
      <c r="F48" s="13">
        <f>199000*1.2</f>
        <v>238800</v>
      </c>
      <c r="G48" s="13">
        <f>199000*1.2</f>
        <v>238800</v>
      </c>
      <c r="H48" s="5">
        <f t="shared" si="0"/>
        <v>214800</v>
      </c>
      <c r="I48" s="5">
        <f t="shared" si="1"/>
        <v>238800</v>
      </c>
      <c r="J48" s="5">
        <f t="shared" si="2"/>
        <v>238800</v>
      </c>
      <c r="K48" s="5">
        <f t="shared" si="3"/>
        <v>230800</v>
      </c>
    </row>
    <row r="49" spans="1:11" x14ac:dyDescent="0.25">
      <c r="A49" s="5">
        <v>46</v>
      </c>
      <c r="B49" s="5" t="s">
        <v>21</v>
      </c>
      <c r="C49" s="5">
        <v>1</v>
      </c>
      <c r="D49" s="5" t="s">
        <v>14</v>
      </c>
      <c r="E49" s="15">
        <v>262800</v>
      </c>
      <c r="F49" s="13">
        <f>239000*1.2</f>
        <v>286800</v>
      </c>
      <c r="G49" s="13">
        <f>239000*1.2</f>
        <v>286800</v>
      </c>
      <c r="H49" s="5">
        <f t="shared" si="0"/>
        <v>262800</v>
      </c>
      <c r="I49" s="5">
        <f t="shared" si="1"/>
        <v>286800</v>
      </c>
      <c r="J49" s="5">
        <f t="shared" si="2"/>
        <v>286800</v>
      </c>
      <c r="K49" s="5">
        <f t="shared" si="3"/>
        <v>278800</v>
      </c>
    </row>
    <row r="50" spans="1:11" x14ac:dyDescent="0.25">
      <c r="A50" s="5">
        <v>47</v>
      </c>
      <c r="B50" s="5" t="s">
        <v>20</v>
      </c>
      <c r="C50" s="5">
        <v>1</v>
      </c>
      <c r="D50" s="5" t="s">
        <v>14</v>
      </c>
      <c r="E50" s="15">
        <v>346800</v>
      </c>
      <c r="F50" s="13">
        <f>309000*1.2</f>
        <v>370800</v>
      </c>
      <c r="G50" s="13">
        <f>309000*1.2</f>
        <v>370800</v>
      </c>
      <c r="H50" s="5">
        <f t="shared" si="0"/>
        <v>346800</v>
      </c>
      <c r="I50" s="5">
        <f t="shared" si="1"/>
        <v>370800</v>
      </c>
      <c r="J50" s="5">
        <f t="shared" si="2"/>
        <v>370800</v>
      </c>
      <c r="K50" s="5">
        <f t="shared" si="3"/>
        <v>362800</v>
      </c>
    </row>
    <row r="51" spans="1:11" x14ac:dyDescent="0.25">
      <c r="A51" s="5">
        <v>48</v>
      </c>
      <c r="B51" s="5" t="s">
        <v>15</v>
      </c>
      <c r="C51" s="5">
        <v>1</v>
      </c>
      <c r="D51" s="5" t="s">
        <v>14</v>
      </c>
      <c r="E51" s="15">
        <v>588000</v>
      </c>
      <c r="F51" s="13">
        <f>510000*1.2</f>
        <v>612000</v>
      </c>
      <c r="G51" s="13">
        <f>510000*1.2</f>
        <v>612000</v>
      </c>
      <c r="H51" s="5">
        <f t="shared" si="0"/>
        <v>588000</v>
      </c>
      <c r="I51" s="5">
        <f t="shared" si="1"/>
        <v>612000</v>
      </c>
      <c r="J51" s="5">
        <f t="shared" si="2"/>
        <v>612000</v>
      </c>
      <c r="K51" s="5">
        <f t="shared" si="3"/>
        <v>604000</v>
      </c>
    </row>
    <row r="52" spans="1:11" x14ac:dyDescent="0.25">
      <c r="A52" s="5">
        <v>49</v>
      </c>
      <c r="B52" s="5" t="s">
        <v>26</v>
      </c>
      <c r="C52" s="5">
        <v>1</v>
      </c>
      <c r="D52" s="5" t="s">
        <v>14</v>
      </c>
      <c r="E52" s="15">
        <v>670800</v>
      </c>
      <c r="F52" s="13">
        <f>579000*1.2</f>
        <v>694800</v>
      </c>
      <c r="G52" s="13">
        <f>579000*1.2</f>
        <v>694800</v>
      </c>
      <c r="H52" s="5">
        <f t="shared" si="0"/>
        <v>670800</v>
      </c>
      <c r="I52" s="5">
        <f t="shared" si="1"/>
        <v>694800</v>
      </c>
      <c r="J52" s="5">
        <f>C52*G52</f>
        <v>694800</v>
      </c>
      <c r="K52" s="5">
        <f t="shared" si="3"/>
        <v>686800</v>
      </c>
    </row>
    <row r="53" spans="1:11" x14ac:dyDescent="0.25">
      <c r="A53" s="13"/>
      <c r="B53" s="16" t="s">
        <v>10</v>
      </c>
      <c r="C53" s="13"/>
      <c r="D53" s="13"/>
      <c r="E53" s="13">
        <f>SUM(E4:E52)</f>
        <v>18112800</v>
      </c>
      <c r="F53" s="13">
        <f>SUM(F4:F52)</f>
        <v>19288800</v>
      </c>
      <c r="G53" s="13">
        <f>SUM(G4:G52)</f>
        <v>19288800</v>
      </c>
      <c r="H53" s="13"/>
      <c r="I53" s="13"/>
      <c r="J53" s="13"/>
      <c r="K53" s="17">
        <f t="shared" ref="H53:K53" si="4">SUM(K4:K52)</f>
        <v>18896800</v>
      </c>
    </row>
  </sheetData>
  <mergeCells count="2">
    <mergeCell ref="B1:J1"/>
    <mergeCell ref="B2:J2"/>
  </mergeCells>
  <phoneticPr fontId="7" type="noConversion"/>
  <pageMargins left="0.70833333333333315" right="0.51180555555555596" top="0.55138888888888904" bottom="0.55138888888888904" header="0.51181102362204689" footer="0.51181102362204689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ком честь со всей зимкой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1</dc:creator>
  <dc:description/>
  <cp:lastModifiedBy>omto1</cp:lastModifiedBy>
  <cp:revision>4</cp:revision>
  <dcterms:created xsi:type="dcterms:W3CDTF">2022-10-04T10:08:56Z</dcterms:created>
  <dcterms:modified xsi:type="dcterms:W3CDTF">2025-06-20T11:23:57Z</dcterms:modified>
  <dc:language>ru-RU</dc:language>
</cp:coreProperties>
</file>